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thleen.Regan\Documents\Exemptions\CAI\2024 - 2027\"/>
    </mc:Choice>
  </mc:AlternateContent>
  <xr:revisionPtr revIDLastSave="0" documentId="13_ncr:1_{E47A9D53-764B-472A-8FFC-62A3A8E4CF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emption Form" sheetId="4" r:id="rId1"/>
    <sheet name="Lists" sheetId="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4" l="1"/>
  <c r="B18" i="4" l="1"/>
  <c r="J15" i="1"/>
  <c r="I9" i="1" l="1"/>
  <c r="C36" i="4" s="1"/>
  <c r="I5" i="1"/>
  <c r="C29" i="4" s="1"/>
  <c r="G22" i="4"/>
  <c r="B52" i="4"/>
  <c r="B51" i="4"/>
  <c r="B50" i="4"/>
  <c r="B49" i="4"/>
  <c r="B48" i="4"/>
  <c r="G35" i="4" l="1"/>
  <c r="G51" i="4"/>
  <c r="G43" i="4"/>
  <c r="G29" i="4"/>
  <c r="B17" i="4"/>
  <c r="B16" i="4"/>
  <c r="B44" i="4"/>
  <c r="B43" i="4"/>
  <c r="J1" i="1"/>
  <c r="J2" i="1"/>
  <c r="J3" i="1"/>
  <c r="J4" i="1"/>
  <c r="J8" i="1"/>
  <c r="J10" i="1"/>
  <c r="J9" i="1"/>
  <c r="B35" i="4"/>
  <c r="B36" i="4"/>
  <c r="B37" i="4"/>
  <c r="J11" i="1"/>
  <c r="J12" i="1"/>
  <c r="J5" i="1"/>
  <c r="J6" i="1"/>
  <c r="J7" i="1"/>
  <c r="B30" i="4"/>
  <c r="B31" i="4"/>
  <c r="B29" i="4"/>
  <c r="B24" i="4"/>
  <c r="B25" i="4"/>
  <c r="B23" i="4"/>
  <c r="B22" i="4"/>
  <c r="J13" i="1"/>
  <c r="J14" i="1"/>
  <c r="K8" i="1" l="1"/>
  <c r="G52" i="4"/>
  <c r="K13" i="1"/>
  <c r="G48" i="4" s="1"/>
  <c r="K1" i="1"/>
  <c r="G49" i="4" s="1"/>
  <c r="K11" i="1"/>
  <c r="K5" i="1"/>
  <c r="G50" i="4" s="1"/>
</calcChain>
</file>

<file path=xl/sharedStrings.xml><?xml version="1.0" encoding="utf-8"?>
<sst xmlns="http://schemas.openxmlformats.org/spreadsheetml/2006/main" count="76" uniqueCount="50">
  <si>
    <t>A1</t>
  </si>
  <si>
    <t>A2</t>
  </si>
  <si>
    <t>B1</t>
  </si>
  <si>
    <t>B2</t>
  </si>
  <si>
    <t>B3</t>
  </si>
  <si>
    <t>C1</t>
  </si>
  <si>
    <t>C2</t>
  </si>
  <si>
    <t>C3</t>
  </si>
  <si>
    <t>D1</t>
  </si>
  <si>
    <t>D2</t>
  </si>
  <si>
    <t>F</t>
  </si>
  <si>
    <t>Student name</t>
  </si>
  <si>
    <t>Student ID</t>
  </si>
  <si>
    <t>Grade</t>
  </si>
  <si>
    <t>Average</t>
  </si>
  <si>
    <t>Exemption</t>
  </si>
  <si>
    <t>(Student Name)</t>
  </si>
  <si>
    <t>Yes</t>
  </si>
  <si>
    <t>No</t>
  </si>
  <si>
    <t>To determine the level of exemptions available, please complete the grading details below:</t>
  </si>
  <si>
    <t>Your exemption entitlement - CA Proficiency 1 (CAP1) - is as follows:</t>
  </si>
  <si>
    <t>(Mininum average 2.5; any D grade takes average below exemption threshold)</t>
  </si>
  <si>
    <t>I have achieved a minimum C3 grade in module AC4001 (Principles of Accounting)</t>
  </si>
  <si>
    <t>AC4305 - Financial Information Analysis</t>
  </si>
  <si>
    <t>AC4002 - Managerial Accounting</t>
  </si>
  <si>
    <t>FI4003 - Finance</t>
  </si>
  <si>
    <t>AC4417 - Management Accounting  1</t>
  </si>
  <si>
    <t>AC4418 - Management Accounting 2</t>
  </si>
  <si>
    <t>TX4305 - Taxation Theory &amp; Practice</t>
  </si>
  <si>
    <t>TX4407 - Corporate Taxation</t>
  </si>
  <si>
    <t>1:1</t>
  </si>
  <si>
    <t>2:2</t>
  </si>
  <si>
    <t>2:1</t>
  </si>
  <si>
    <t>3rd</t>
  </si>
  <si>
    <t>Year of Graduation</t>
  </si>
  <si>
    <t>AC4007 - Advanced Financial Reporting</t>
  </si>
  <si>
    <t>AC4024 - Financial Accounting and Reporting</t>
  </si>
  <si>
    <t>Award*</t>
  </si>
  <si>
    <r>
      <rPr>
        <b/>
        <sz val="10"/>
        <rFont val="Calibri"/>
        <family val="2"/>
      </rPr>
      <t>*</t>
    </r>
    <r>
      <rPr>
        <b/>
        <i/>
        <sz val="10"/>
        <rFont val="Calibri"/>
        <family val="2"/>
      </rPr>
      <t>(Note: In order to claim ANY exemptions, you must have at least a 2:2 degree)</t>
    </r>
  </si>
  <si>
    <t>Confirm that the above grades are as shown in your final transcript (a copy of your transcript must be sent to Chartered Accountants Ireland, together with a completed copy of the Institute's exemptions application form).</t>
  </si>
  <si>
    <t>Paper 1: Law for Accountants</t>
  </si>
  <si>
    <t>Paper 2: Finance</t>
  </si>
  <si>
    <t>Paper 3: Management Accounting</t>
  </si>
  <si>
    <t>Paper 4: Financial Accounting</t>
  </si>
  <si>
    <t>Paper 5: Taxation</t>
  </si>
  <si>
    <t>FI4015 - Corporate Finance</t>
  </si>
  <si>
    <t>CAP 1 Examinations Exemptions Sheet - BA in Law &amp; Accounting</t>
  </si>
  <si>
    <t>LA 4022 - Commercial Law</t>
  </si>
  <si>
    <t>LA 4530 - Company Law 1</t>
  </si>
  <si>
    <t>LA 4540 - Company Law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</si>
</sst>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7" x14ac:knownFonts="1">
    <font>
      <sz val="12"/>
      <name val="Tahoma"/>
    </font>
    <font>
      <sz val="8"/>
      <name val="Tahoma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u/>
      <sz val="11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12"/>
      <name val="Calibri"/>
      <family val="2"/>
    </font>
    <font>
      <b/>
      <u/>
      <sz val="10"/>
      <color indexed="39"/>
      <name val="Calibri"/>
      <family val="2"/>
    </font>
    <font>
      <b/>
      <u/>
      <sz val="12"/>
      <color indexed="39"/>
      <name val="Calibri"/>
      <family val="2"/>
    </font>
    <font>
      <b/>
      <sz val="12"/>
      <color indexed="39"/>
      <name val="Calibri"/>
      <family val="2"/>
    </font>
    <font>
      <i/>
      <sz val="10"/>
      <name val="Calibri"/>
      <family val="2"/>
    </font>
    <font>
      <b/>
      <i/>
      <sz val="12"/>
      <name val="Calibri"/>
      <family val="2"/>
    </font>
    <font>
      <b/>
      <u/>
      <sz val="10"/>
      <name val="Calibri"/>
      <family val="2"/>
    </font>
    <font>
      <b/>
      <i/>
      <sz val="10"/>
      <name val="Calibri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4"/>
      </left>
      <right/>
      <top style="thin">
        <color indexed="44"/>
      </top>
      <bottom/>
      <diagonal/>
    </border>
    <border>
      <left/>
      <right/>
      <top style="thin">
        <color indexed="44"/>
      </top>
      <bottom/>
      <diagonal/>
    </border>
    <border>
      <left/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/>
      <top/>
      <bottom/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/>
      <bottom/>
      <diagonal/>
    </border>
    <border>
      <left style="thin">
        <color indexed="44"/>
      </left>
      <right/>
      <top/>
      <bottom style="thin">
        <color indexed="44"/>
      </bottom>
      <diagonal/>
    </border>
    <border>
      <left/>
      <right/>
      <top/>
      <bottom style="thin">
        <color indexed="4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66CCFF"/>
      </top>
      <bottom/>
      <diagonal/>
    </border>
  </borders>
  <cellStyleXfs count="2">
    <xf numFmtId="0" fontId="0" fillId="0" borderId="0"/>
    <xf numFmtId="0" fontId="2" fillId="0" borderId="0"/>
  </cellStyleXfs>
  <cellXfs count="110">
    <xf numFmtId="0" fontId="0" fillId="0" borderId="0" xfId="0"/>
    <xf numFmtId="0" fontId="8" fillId="0" borderId="0" xfId="0" applyFont="1"/>
    <xf numFmtId="2" fontId="8" fillId="0" borderId="0" xfId="0" applyNumberFormat="1" applyFont="1"/>
    <xf numFmtId="164" fontId="8" fillId="0" borderId="0" xfId="0" applyNumberFormat="1" applyFont="1"/>
    <xf numFmtId="0" fontId="8" fillId="0" borderId="1" xfId="0" applyFont="1" applyBorder="1"/>
    <xf numFmtId="0" fontId="8" fillId="2" borderId="1" xfId="0" applyFont="1" applyFill="1" applyBorder="1"/>
    <xf numFmtId="0" fontId="8" fillId="3" borderId="1" xfId="0" applyFont="1" applyFill="1" applyBorder="1"/>
    <xf numFmtId="0" fontId="8" fillId="4" borderId="1" xfId="0" applyFont="1" applyFill="1" applyBorder="1"/>
    <xf numFmtId="0" fontId="4" fillId="2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vertical="center" wrapText="1"/>
    </xf>
    <xf numFmtId="0" fontId="4" fillId="4" borderId="1" xfId="1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0" fontId="4" fillId="5" borderId="1" xfId="1" applyFont="1" applyFill="1" applyBorder="1" applyAlignment="1">
      <alignment vertical="top" wrapText="1"/>
    </xf>
    <xf numFmtId="0" fontId="8" fillId="5" borderId="1" xfId="0" applyFont="1" applyFill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4" fillId="0" borderId="0" xfId="1" applyFont="1" applyProtection="1">
      <protection hidden="1"/>
    </xf>
    <xf numFmtId="0" fontId="5" fillId="0" borderId="0" xfId="1" applyFont="1" applyAlignment="1" applyProtection="1">
      <alignment horizontal="center"/>
      <protection hidden="1"/>
    </xf>
    <xf numFmtId="0" fontId="4" fillId="0" borderId="0" xfId="1" applyFont="1" applyAlignment="1" applyProtection="1">
      <alignment horizontal="right" vertical="top" wrapText="1"/>
      <protection hidden="1"/>
    </xf>
    <xf numFmtId="0" fontId="7" fillId="0" borderId="0" xfId="1" quotePrefix="1" applyFont="1" applyAlignment="1" applyProtection="1">
      <alignment horizontal="center" vertical="top" wrapText="1"/>
      <protection hidden="1"/>
    </xf>
    <xf numFmtId="0" fontId="7" fillId="0" borderId="0" xfId="1" applyFont="1" applyAlignment="1" applyProtection="1">
      <alignment vertical="top" wrapText="1"/>
      <protection hidden="1"/>
    </xf>
    <xf numFmtId="0" fontId="7" fillId="0" borderId="0" xfId="1" applyFont="1" applyAlignment="1" applyProtection="1">
      <alignment horizontal="center"/>
      <protection hidden="1"/>
    </xf>
    <xf numFmtId="0" fontId="4" fillId="0" borderId="0" xfId="1" applyFont="1" applyAlignment="1" applyProtection="1">
      <alignment horizontal="center" vertical="top" wrapText="1"/>
      <protection hidden="1"/>
    </xf>
    <xf numFmtId="0" fontId="8" fillId="0" borderId="0" xfId="1" applyFont="1" applyAlignment="1" applyProtection="1">
      <alignment vertical="top" wrapText="1"/>
      <protection hidden="1"/>
    </xf>
    <xf numFmtId="0" fontId="4" fillId="0" borderId="0" xfId="1" applyFont="1" applyAlignment="1" applyProtection="1">
      <alignment horizontal="center"/>
      <protection hidden="1"/>
    </xf>
    <xf numFmtId="0" fontId="8" fillId="0" borderId="0" xfId="1" applyFont="1" applyAlignment="1" applyProtection="1">
      <alignment horizontal="right" vertical="top" wrapText="1"/>
      <protection hidden="1"/>
    </xf>
    <xf numFmtId="2" fontId="4" fillId="0" borderId="0" xfId="1" applyNumberFormat="1" applyFont="1" applyAlignment="1" applyProtection="1">
      <alignment horizontal="center"/>
      <protection hidden="1"/>
    </xf>
    <xf numFmtId="0" fontId="9" fillId="0" borderId="0" xfId="1" applyFont="1" applyAlignment="1" applyProtection="1">
      <alignment horizontal="left"/>
      <protection hidden="1"/>
    </xf>
    <xf numFmtId="0" fontId="10" fillId="0" borderId="0" xfId="1" applyFont="1" applyAlignment="1" applyProtection="1">
      <alignment horizontal="left"/>
      <protection hidden="1"/>
    </xf>
    <xf numFmtId="0" fontId="4" fillId="0" borderId="0" xfId="1" applyFont="1" applyAlignment="1" applyProtection="1">
      <alignment horizontal="left"/>
      <protection hidden="1"/>
    </xf>
    <xf numFmtId="0" fontId="7" fillId="0" borderId="0" xfId="1" applyFont="1" applyAlignment="1" applyProtection="1">
      <alignment horizontal="center" vertical="top" wrapText="1"/>
      <protection hidden="1"/>
    </xf>
    <xf numFmtId="0" fontId="3" fillId="0" borderId="0" xfId="1" applyFont="1" applyProtection="1">
      <protection hidden="1"/>
    </xf>
    <xf numFmtId="0" fontId="11" fillId="0" borderId="0" xfId="1" applyFont="1" applyAlignment="1" applyProtection="1">
      <alignment horizontal="left"/>
      <protection hidden="1"/>
    </xf>
    <xf numFmtId="0" fontId="4" fillId="0" borderId="2" xfId="1" applyFont="1" applyBorder="1" applyProtection="1">
      <protection hidden="1"/>
    </xf>
    <xf numFmtId="0" fontId="3" fillId="0" borderId="3" xfId="1" applyFont="1" applyBorder="1" applyAlignment="1" applyProtection="1">
      <alignment vertical="center" wrapText="1"/>
      <protection hidden="1"/>
    </xf>
    <xf numFmtId="0" fontId="3" fillId="0" borderId="3" xfId="1" applyFont="1" applyBorder="1" applyAlignment="1" applyProtection="1">
      <alignment horizontal="center" vertical="center" wrapText="1"/>
      <protection hidden="1"/>
    </xf>
    <xf numFmtId="0" fontId="8" fillId="0" borderId="3" xfId="1" applyFont="1" applyBorder="1" applyAlignment="1" applyProtection="1">
      <alignment vertical="center" wrapText="1"/>
      <protection hidden="1"/>
    </xf>
    <xf numFmtId="0" fontId="8" fillId="0" borderId="3" xfId="1" applyFont="1" applyBorder="1" applyAlignment="1" applyProtection="1">
      <alignment horizontal="center" vertical="center" wrapText="1"/>
      <protection hidden="1"/>
    </xf>
    <xf numFmtId="0" fontId="3" fillId="0" borderId="3" xfId="1" applyFont="1" applyBorder="1" applyAlignment="1" applyProtection="1">
      <alignment horizontal="right" vertical="center" wrapText="1"/>
      <protection hidden="1"/>
    </xf>
    <xf numFmtId="0" fontId="4" fillId="0" borderId="4" xfId="1" applyFont="1" applyBorder="1" applyProtection="1">
      <protection hidden="1"/>
    </xf>
    <xf numFmtId="0" fontId="4" fillId="0" borderId="5" xfId="1" applyFont="1" applyBorder="1" applyProtection="1">
      <protection hidden="1"/>
    </xf>
    <xf numFmtId="0" fontId="4" fillId="0" borderId="6" xfId="1" applyFont="1" applyBorder="1" applyAlignment="1" applyProtection="1">
      <alignment vertical="center" wrapText="1"/>
      <protection hidden="1"/>
    </xf>
    <xf numFmtId="0" fontId="7" fillId="0" borderId="0" xfId="1" applyFont="1" applyAlignment="1" applyProtection="1">
      <alignment horizontal="center" vertical="top" wrapText="1"/>
      <protection locked="0" hidden="1"/>
    </xf>
    <xf numFmtId="0" fontId="8" fillId="0" borderId="0" xfId="1" applyFont="1" applyAlignment="1" applyProtection="1">
      <alignment horizontal="center" vertical="top" wrapText="1"/>
      <protection hidden="1"/>
    </xf>
    <xf numFmtId="2" fontId="4" fillId="0" borderId="1" xfId="1" applyNumberFormat="1" applyFont="1" applyBorder="1" applyAlignment="1" applyProtection="1">
      <alignment horizontal="center" vertical="center" wrapText="1"/>
      <protection hidden="1"/>
    </xf>
    <xf numFmtId="0" fontId="4" fillId="0" borderId="7" xfId="1" applyFont="1" applyBorder="1" applyProtection="1">
      <protection hidden="1"/>
    </xf>
    <xf numFmtId="0" fontId="4" fillId="0" borderId="0" xfId="1" applyFont="1" applyAlignment="1" applyProtection="1">
      <alignment vertical="center" wrapText="1"/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Alignment="1" applyProtection="1">
      <alignment vertical="center" wrapText="1"/>
      <protection hidden="1"/>
    </xf>
    <xf numFmtId="0" fontId="7" fillId="0" borderId="9" xfId="1" applyFont="1" applyBorder="1" applyAlignment="1" applyProtection="1">
      <alignment horizontal="center" vertical="top" wrapText="1"/>
      <protection hidden="1"/>
    </xf>
    <xf numFmtId="0" fontId="8" fillId="0" borderId="9" xfId="1" applyFont="1" applyBorder="1" applyAlignment="1" applyProtection="1">
      <alignment vertical="top" wrapText="1"/>
      <protection hidden="1"/>
    </xf>
    <xf numFmtId="0" fontId="8" fillId="0" borderId="9" xfId="1" applyFont="1" applyBorder="1" applyAlignment="1" applyProtection="1">
      <alignment horizontal="center" vertical="top" wrapText="1"/>
      <protection hidden="1"/>
    </xf>
    <xf numFmtId="0" fontId="4" fillId="0" borderId="10" xfId="1" applyFont="1" applyBorder="1" applyProtection="1">
      <protection hidden="1"/>
    </xf>
    <xf numFmtId="0" fontId="4" fillId="0" borderId="9" xfId="1" applyFont="1" applyBorder="1" applyProtection="1">
      <protection hidden="1"/>
    </xf>
    <xf numFmtId="0" fontId="4" fillId="0" borderId="2" xfId="1" applyFont="1" applyBorder="1" applyAlignment="1" applyProtection="1">
      <alignment vertical="center"/>
      <protection hidden="1"/>
    </xf>
    <xf numFmtId="0" fontId="4" fillId="0" borderId="4" xfId="1" applyFont="1" applyBorder="1" applyAlignment="1" applyProtection="1">
      <alignment vertical="center"/>
      <protection hidden="1"/>
    </xf>
    <xf numFmtId="2" fontId="4" fillId="0" borderId="0" xfId="1" applyNumberFormat="1" applyFont="1" applyAlignment="1" applyProtection="1">
      <alignment horizontal="center" vertical="center" wrapText="1"/>
      <protection hidden="1"/>
    </xf>
    <xf numFmtId="164" fontId="8" fillId="0" borderId="0" xfId="1" applyNumberFormat="1" applyFont="1" applyAlignment="1" applyProtection="1">
      <alignment horizontal="center" vertical="top" wrapText="1"/>
      <protection hidden="1"/>
    </xf>
    <xf numFmtId="0" fontId="8" fillId="0" borderId="0" xfId="1" applyFont="1" applyProtection="1">
      <protection hidden="1"/>
    </xf>
    <xf numFmtId="0" fontId="4" fillId="0" borderId="0" xfId="1" applyFont="1" applyAlignment="1" applyProtection="1">
      <alignment vertical="center"/>
      <protection hidden="1"/>
    </xf>
    <xf numFmtId="0" fontId="4" fillId="0" borderId="6" xfId="1" applyFont="1" applyBorder="1" applyAlignment="1" applyProtection="1">
      <alignment horizontal="left" vertical="center" wrapText="1"/>
      <protection hidden="1"/>
    </xf>
    <xf numFmtId="0" fontId="4" fillId="0" borderId="9" xfId="1" applyFont="1" applyBorder="1" applyAlignment="1" applyProtection="1">
      <alignment horizontal="left" vertical="center" wrapText="1"/>
      <protection hidden="1"/>
    </xf>
    <xf numFmtId="0" fontId="4" fillId="0" borderId="11" xfId="1" applyFont="1" applyBorder="1" applyAlignment="1" applyProtection="1">
      <alignment vertical="center"/>
      <protection hidden="1"/>
    </xf>
    <xf numFmtId="0" fontId="3" fillId="0" borderId="12" xfId="1" applyFont="1" applyBorder="1" applyAlignment="1" applyProtection="1">
      <alignment vertical="center"/>
      <protection hidden="1"/>
    </xf>
    <xf numFmtId="0" fontId="4" fillId="0" borderId="12" xfId="1" applyFont="1" applyBorder="1" applyAlignment="1" applyProtection="1">
      <alignment horizontal="center" vertical="center"/>
      <protection hidden="1"/>
    </xf>
    <xf numFmtId="0" fontId="4" fillId="0" borderId="12" xfId="1" applyFont="1" applyBorder="1" applyAlignment="1" applyProtection="1">
      <alignment vertical="center"/>
      <protection hidden="1"/>
    </xf>
    <xf numFmtId="0" fontId="3" fillId="0" borderId="12" xfId="1" applyFont="1" applyBorder="1" applyAlignment="1" applyProtection="1">
      <alignment horizontal="center" vertical="center"/>
      <protection hidden="1"/>
    </xf>
    <xf numFmtId="0" fontId="4" fillId="0" borderId="13" xfId="1" applyFont="1" applyBorder="1" applyAlignment="1" applyProtection="1">
      <alignment vertical="center"/>
      <protection hidden="1"/>
    </xf>
    <xf numFmtId="0" fontId="4" fillId="0" borderId="14" xfId="1" applyFont="1" applyBorder="1" applyAlignment="1" applyProtection="1">
      <alignment vertical="center"/>
      <protection hidden="1"/>
    </xf>
    <xf numFmtId="0" fontId="4" fillId="0" borderId="15" xfId="1" applyFont="1" applyBorder="1" applyAlignment="1" applyProtection="1">
      <alignment vertical="center"/>
      <protection hidden="1"/>
    </xf>
    <xf numFmtId="0" fontId="8" fillId="0" borderId="0" xfId="1" applyFont="1" applyAlignment="1" applyProtection="1">
      <alignment vertical="center" wrapText="1"/>
      <protection hidden="1"/>
    </xf>
    <xf numFmtId="0" fontId="4" fillId="0" borderId="16" xfId="1" applyFont="1" applyBorder="1" applyProtection="1">
      <protection hidden="1"/>
    </xf>
    <xf numFmtId="0" fontId="4" fillId="0" borderId="17" xfId="1" applyFont="1" applyBorder="1" applyAlignment="1" applyProtection="1">
      <alignment vertical="top" wrapText="1"/>
      <protection hidden="1"/>
    </xf>
    <xf numFmtId="0" fontId="4" fillId="0" borderId="17" xfId="1" applyFont="1" applyBorder="1" applyProtection="1">
      <protection hidden="1"/>
    </xf>
    <xf numFmtId="0" fontId="8" fillId="0" borderId="17" xfId="1" applyFont="1" applyBorder="1" applyAlignment="1" applyProtection="1">
      <alignment vertical="top" wrapText="1"/>
      <protection hidden="1"/>
    </xf>
    <xf numFmtId="0" fontId="4" fillId="0" borderId="17" xfId="1" applyFont="1" applyBorder="1" applyAlignment="1" applyProtection="1">
      <alignment horizontal="center"/>
      <protection hidden="1"/>
    </xf>
    <xf numFmtId="0" fontId="4" fillId="0" borderId="18" xfId="1" applyFont="1" applyBorder="1" applyProtection="1">
      <protection hidden="1"/>
    </xf>
    <xf numFmtId="0" fontId="3" fillId="0" borderId="0" xfId="1" applyFont="1" applyAlignment="1" applyProtection="1">
      <alignment vertical="top" wrapText="1"/>
      <protection hidden="1"/>
    </xf>
    <xf numFmtId="0" fontId="4" fillId="0" borderId="1" xfId="1" applyFont="1" applyBorder="1" applyAlignment="1" applyProtection="1">
      <alignment horizontal="center" vertical="center"/>
      <protection locked="0" hidden="1"/>
    </xf>
    <xf numFmtId="0" fontId="12" fillId="0" borderId="0" xfId="1" applyFont="1" applyProtection="1">
      <protection hidden="1"/>
    </xf>
    <xf numFmtId="0" fontId="8" fillId="0" borderId="0" xfId="0" quotePrefix="1" applyFont="1"/>
    <xf numFmtId="20" fontId="8" fillId="0" borderId="0" xfId="0" quotePrefix="1" applyNumberFormat="1" applyFont="1"/>
    <xf numFmtId="0" fontId="7" fillId="0" borderId="1" xfId="1" quotePrefix="1" applyFont="1" applyBorder="1" applyAlignment="1" applyProtection="1">
      <alignment horizontal="center" vertical="top" wrapText="1"/>
      <protection locked="0" hidden="1"/>
    </xf>
    <xf numFmtId="49" fontId="6" fillId="0" borderId="1" xfId="1" applyNumberFormat="1" applyFont="1" applyBorder="1" applyAlignment="1" applyProtection="1">
      <alignment vertical="top" wrapText="1"/>
      <protection locked="0" hidden="1"/>
    </xf>
    <xf numFmtId="0" fontId="14" fillId="0" borderId="0" xfId="1" quotePrefix="1" applyFont="1" applyAlignment="1" applyProtection="1">
      <alignment horizontal="left"/>
      <protection hidden="1"/>
    </xf>
    <xf numFmtId="0" fontId="7" fillId="0" borderId="1" xfId="1" applyFont="1" applyBorder="1" applyAlignment="1" applyProtection="1">
      <alignment horizontal="left" vertical="center" wrapText="1"/>
      <protection hidden="1"/>
    </xf>
    <xf numFmtId="0" fontId="4" fillId="0" borderId="0" xfId="1" applyFont="1" applyAlignment="1" applyProtection="1">
      <alignment vertical="center" wrapText="1"/>
      <protection hidden="1"/>
    </xf>
    <xf numFmtId="0" fontId="4" fillId="0" borderId="0" xfId="1" applyFont="1" applyProtection="1">
      <protection hidden="1"/>
    </xf>
    <xf numFmtId="0" fontId="3" fillId="0" borderId="25" xfId="1" applyFont="1" applyBorder="1" applyAlignment="1" applyProtection="1">
      <alignment horizontal="left" vertical="center" wrapText="1"/>
      <protection hidden="1"/>
    </xf>
    <xf numFmtId="0" fontId="4" fillId="0" borderId="0" xfId="1" applyFont="1" applyAlignment="1" applyProtection="1">
      <alignment horizontal="left" vertical="center" wrapText="1"/>
      <protection hidden="1"/>
    </xf>
    <xf numFmtId="0" fontId="13" fillId="0" borderId="0" xfId="1" applyFont="1" applyAlignment="1" applyProtection="1">
      <alignment horizontal="center"/>
      <protection hidden="1"/>
    </xf>
    <xf numFmtId="0" fontId="4" fillId="0" borderId="0" xfId="1" applyFont="1" applyAlignment="1" applyProtection="1">
      <alignment horizontal="right" vertical="top" wrapText="1"/>
      <protection hidden="1"/>
    </xf>
    <xf numFmtId="0" fontId="4" fillId="0" borderId="15" xfId="1" applyFont="1" applyBorder="1" applyAlignment="1" applyProtection="1">
      <alignment horizontal="right" vertical="top" wrapText="1"/>
      <protection hidden="1"/>
    </xf>
    <xf numFmtId="0" fontId="6" fillId="0" borderId="19" xfId="1" applyFont="1" applyBorder="1" applyAlignment="1" applyProtection="1">
      <alignment horizontal="left" vertical="top" wrapText="1"/>
      <protection locked="0" hidden="1"/>
    </xf>
    <xf numFmtId="0" fontId="6" fillId="0" borderId="20" xfId="1" applyFont="1" applyBorder="1" applyAlignment="1" applyProtection="1">
      <alignment horizontal="left" vertical="top" wrapText="1"/>
      <protection locked="0" hidden="1"/>
    </xf>
    <xf numFmtId="0" fontId="6" fillId="0" borderId="21" xfId="1" applyFont="1" applyBorder="1" applyAlignment="1" applyProtection="1">
      <alignment horizontal="left" vertical="top" wrapText="1"/>
      <protection locked="0" hidden="1"/>
    </xf>
    <xf numFmtId="0" fontId="7" fillId="6" borderId="19" xfId="1" applyFont="1" applyFill="1" applyBorder="1" applyAlignment="1" applyProtection="1">
      <alignment horizontal="center" vertical="top" wrapText="1"/>
      <protection locked="0" hidden="1"/>
    </xf>
    <xf numFmtId="0" fontId="7" fillId="6" borderId="20" xfId="1" applyFont="1" applyFill="1" applyBorder="1" applyAlignment="1" applyProtection="1">
      <alignment horizontal="center" vertical="top" wrapText="1"/>
      <protection locked="0" hidden="1"/>
    </xf>
    <xf numFmtId="0" fontId="7" fillId="6" borderId="21" xfId="1" applyFont="1" applyFill="1" applyBorder="1" applyAlignment="1" applyProtection="1">
      <alignment horizontal="center" vertical="top" wrapText="1"/>
      <protection locked="0" hidden="1"/>
    </xf>
    <xf numFmtId="0" fontId="3" fillId="0" borderId="0" xfId="1" applyFont="1" applyAlignment="1" applyProtection="1">
      <alignment horizontal="left" vertical="top" wrapText="1"/>
      <protection hidden="1"/>
    </xf>
    <xf numFmtId="0" fontId="3" fillId="0" borderId="3" xfId="1" applyFont="1" applyBorder="1" applyAlignment="1" applyProtection="1">
      <alignment vertical="center" wrapText="1"/>
      <protection hidden="1"/>
    </xf>
    <xf numFmtId="0" fontId="4" fillId="0" borderId="3" xfId="1" applyFont="1" applyBorder="1" applyAlignment="1" applyProtection="1">
      <alignment vertical="center" wrapText="1"/>
      <protection hidden="1"/>
    </xf>
    <xf numFmtId="0" fontId="16" fillId="2" borderId="1" xfId="0" applyFont="1" applyFill="1" applyBorder="1" applyAlignment="1">
      <alignment vertical="center"/>
    </xf>
    <xf numFmtId="0" fontId="8" fillId="3" borderId="22" xfId="0" applyFont="1" applyFill="1" applyBorder="1" applyAlignment="1">
      <alignment vertical="center"/>
    </xf>
    <xf numFmtId="0" fontId="8" fillId="3" borderId="23" xfId="0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8" fillId="0" borderId="1" xfId="0" applyFont="1" applyBorder="1" applyAlignment="1">
      <alignment horizontal="right" vertical="center"/>
    </xf>
  </cellXfs>
  <cellStyles count="2">
    <cellStyle name="Normal" xfId="0" builtinId="0"/>
    <cellStyle name="Normal_ICAI CLAIM 2007" xfId="1" xr:uid="{00000000-0005-0000-0000-000001000000}"/>
  </cellStyles>
  <dxfs count="0"/>
  <tableStyles count="1" defaultTableStyle="TableStyleMedium2" defaultPivotStyle="PivotStyleLight16">
    <tableStyle name="Invisible" pivot="0" table="0" count="0" xr9:uid="{02489793-28EC-4EAA-95EB-4609B48B242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2" dropStyle="combo" dx="26" fmlaLink="Lists!#REF!" fmlaRange="Lists!$H$16:$H$26" noThreeD="1" sel="11" val="0"/>
</file>

<file path=xl/ctrlProps/ctrlProp10.xml><?xml version="1.0" encoding="utf-8"?>
<formControlPr xmlns="http://schemas.microsoft.com/office/spreadsheetml/2009/9/main" objectType="Drop" dropLines="12" dropStyle="combo" dx="26" fmlaLink="Lists!$I$6" fmlaRange="Lists!$H$16:$H$27" noThreeD="1" sel="12" val="0"/>
</file>

<file path=xl/ctrlProps/ctrlProp11.xml><?xml version="1.0" encoding="utf-8"?>
<formControlPr xmlns="http://schemas.microsoft.com/office/spreadsheetml/2009/9/main" objectType="Drop" dropLines="12" dropStyle="combo" dx="26" fmlaLink="Lists!$I$1" fmlaRange="Lists!$H$16:$H$27" noThreeD="1" sel="12" val="0"/>
</file>

<file path=xl/ctrlProps/ctrlProp12.xml><?xml version="1.0" encoding="utf-8"?>
<formControlPr xmlns="http://schemas.microsoft.com/office/spreadsheetml/2009/9/main" objectType="Drop" dropLines="12" dropStyle="combo" dx="26" fmlaLink="Lists!$I$2" fmlaRange="Lists!$H$16:$H$27" noThreeD="1" sel="12" val="0"/>
</file>

<file path=xl/ctrlProps/ctrlProp13.xml><?xml version="1.0" encoding="utf-8"?>
<formControlPr xmlns="http://schemas.microsoft.com/office/spreadsheetml/2009/9/main" objectType="Drop" dropLines="12" dropStyle="combo" dx="26" fmlaLink="Lists!$I$4" fmlaRange="Lists!$H$16:$H$27" noThreeD="1" sel="12" val="0"/>
</file>

<file path=xl/ctrlProps/ctrlProp14.xml><?xml version="1.0" encoding="utf-8"?>
<formControlPr xmlns="http://schemas.microsoft.com/office/spreadsheetml/2009/9/main" objectType="Drop" dropLines="12" dropStyle="combo" dx="26" fmlaLink="Lists!$I$3" fmlaRange="Lists!$H$16:$H$27" noThreeD="1" sel="12" val="0"/>
</file>

<file path=xl/ctrlProps/ctrlProp15.xml><?xml version="1.0" encoding="utf-8"?>
<formControlPr xmlns="http://schemas.microsoft.com/office/spreadsheetml/2009/9/main" objectType="Drop" dropLines="5" dropStyle="combo" dx="26" fmlaLink="'Exemption Form'!$G$9" fmlaRange="Lists!$M$1:$M$5" noThreeD="1" sel="5" val="0"/>
</file>

<file path=xl/ctrlProps/ctrlProp16.xml><?xml version="1.0" encoding="utf-8"?>
<formControlPr xmlns="http://schemas.microsoft.com/office/spreadsheetml/2009/9/main" objectType="Drop" dropLines="12" dropStyle="combo" dx="26" fmlaLink="Lists!$I$15" fmlaRange="Lists!$H$16:$H$27" noThreeD="1" sel="12" val="0"/>
</file>

<file path=xl/ctrlProps/ctrlProp2.xml><?xml version="1.0" encoding="utf-8"?>
<formControlPr xmlns="http://schemas.microsoft.com/office/spreadsheetml/2009/9/main" objectType="Drop" dropLines="12" dropStyle="combo" dx="26" fmlaLink="Lists!$I$8" fmlaRange="Lists!$H$16:$H$27" noThreeD="1" sel="12" val="0"/>
</file>

<file path=xl/ctrlProps/ctrlProp3.xml><?xml version="1.0" encoding="utf-8"?>
<formControlPr xmlns="http://schemas.microsoft.com/office/spreadsheetml/2009/9/main" objectType="Drop" dropLines="12" dropStyle="combo" dx="26" fmlaLink="Lists!$I$10" fmlaRange="Lists!$H$16:$H$27" noThreeD="1" sel="12" val="0"/>
</file>

<file path=xl/ctrlProps/ctrlProp4.xml><?xml version="1.0" encoding="utf-8"?>
<formControlPr xmlns="http://schemas.microsoft.com/office/spreadsheetml/2009/9/main" objectType="Drop" dropLines="12" dropStyle="combo" dx="26" fmlaLink="Lists!$I$12" fmlaRange="Lists!$H$16:$H$27" noThreeD="1" sel="12" val="0"/>
</file>

<file path=xl/ctrlProps/ctrlProp5.xml><?xml version="1.0" encoding="utf-8"?>
<formControlPr xmlns="http://schemas.microsoft.com/office/spreadsheetml/2009/9/main" objectType="Drop" dropLines="12" dropStyle="combo" dx="26" fmlaLink="Lists!$I$11" fmlaRange="Lists!$H$16:$H$27" noThreeD="1" sel="12" val="0"/>
</file>

<file path=xl/ctrlProps/ctrlProp6.xml><?xml version="1.0" encoding="utf-8"?>
<formControlPr xmlns="http://schemas.microsoft.com/office/spreadsheetml/2009/9/main" objectType="Drop" dropLines="12" dropStyle="combo" dx="26" fmlaLink="Lists!$I$7" fmlaRange="Lists!$H$16:$H$27" noThreeD="1" sel="12" val="0"/>
</file>

<file path=xl/ctrlProps/ctrlProp7.xml><?xml version="1.0" encoding="utf-8"?>
<formControlPr xmlns="http://schemas.microsoft.com/office/spreadsheetml/2009/9/main" objectType="Drop" dropLines="12" dropStyle="combo" dx="26" fmlaLink="Lists!$I$13" fmlaRange="Lists!$H$16:$H$27" noThreeD="1" sel="12" val="0"/>
</file>

<file path=xl/ctrlProps/ctrlProp8.xml><?xml version="1.0" encoding="utf-8"?>
<formControlPr xmlns="http://schemas.microsoft.com/office/spreadsheetml/2009/9/main" objectType="Drop" dropLines="12" dropStyle="combo" dx="26" fmlaLink="Lists!$I$14" fmlaRange="Lists!$H$16:$H$27" noThreeD="1" sel="12" val="0"/>
</file>

<file path=xl/ctrlProps/ctrlProp9.xml><?xml version="1.0" encoding="utf-8"?>
<formControlPr xmlns="http://schemas.microsoft.com/office/spreadsheetml/2009/9/main" objectType="Drop" dropLines="3" dropStyle="combo" dx="26" fmlaLink="Lists!$E$5" fmlaRange="Lists!$E$6:$E$8" noThreeD="1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3</xdr:col>
          <xdr:colOff>0</xdr:colOff>
          <xdr:row>35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3</xdr:col>
          <xdr:colOff>0</xdr:colOff>
          <xdr:row>35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3</xdr:col>
          <xdr:colOff>0</xdr:colOff>
          <xdr:row>37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0</xdr:rowOff>
        </xdr:from>
        <xdr:to>
          <xdr:col>3</xdr:col>
          <xdr:colOff>0</xdr:colOff>
          <xdr:row>44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0</xdr:rowOff>
        </xdr:from>
        <xdr:to>
          <xdr:col>3</xdr:col>
          <xdr:colOff>0</xdr:colOff>
          <xdr:row>43</xdr:row>
          <xdr:rowOff>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3</xdr:col>
          <xdr:colOff>0</xdr:colOff>
          <xdr:row>31</xdr:row>
          <xdr:rowOff>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3</xdr:col>
          <xdr:colOff>0</xdr:colOff>
          <xdr:row>17</xdr:row>
          <xdr:rowOff>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38</xdr:row>
          <xdr:rowOff>0</xdr:rowOff>
        </xdr:from>
        <xdr:to>
          <xdr:col>6</xdr:col>
          <xdr:colOff>695325</xdr:colOff>
          <xdr:row>39</xdr:row>
          <xdr:rowOff>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3</xdr:col>
          <xdr:colOff>0</xdr:colOff>
          <xdr:row>30</xdr:row>
          <xdr:rowOff>0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0</xdr:rowOff>
        </xdr:from>
        <xdr:to>
          <xdr:col>3</xdr:col>
          <xdr:colOff>0</xdr:colOff>
          <xdr:row>22</xdr:row>
          <xdr:rowOff>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0</xdr:rowOff>
        </xdr:from>
        <xdr:to>
          <xdr:col>3</xdr:col>
          <xdr:colOff>0</xdr:colOff>
          <xdr:row>23</xdr:row>
          <xdr:rowOff>0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3</xdr:col>
          <xdr:colOff>0</xdr:colOff>
          <xdr:row>25</xdr:row>
          <xdr:rowOff>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0</xdr:rowOff>
        </xdr:from>
        <xdr:to>
          <xdr:col>3</xdr:col>
          <xdr:colOff>0</xdr:colOff>
          <xdr:row>24</xdr:row>
          <xdr:rowOff>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5</xdr:col>
      <xdr:colOff>396240</xdr:colOff>
      <xdr:row>0</xdr:row>
      <xdr:rowOff>0</xdr:rowOff>
    </xdr:from>
    <xdr:to>
      <xdr:col>7</xdr:col>
      <xdr:colOff>15240</xdr:colOff>
      <xdr:row>3</xdr:row>
      <xdr:rowOff>133350</xdr:rowOff>
    </xdr:to>
    <xdr:pic>
      <xdr:nvPicPr>
        <xdr:cNvPr id="1169" name="Picture 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880" y="0"/>
          <a:ext cx="134112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7</xdr:col>
          <xdr:colOff>19050</xdr:colOff>
          <xdr:row>9</xdr:row>
          <xdr:rowOff>19050</xdr:rowOff>
        </xdr:to>
        <xdr:sp macro="" textlink="">
          <xdr:nvSpPr>
            <xdr:cNvPr id="1102" name="Drop Dow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15240</xdr:colOff>
      <xdr:row>0</xdr:row>
      <xdr:rowOff>15240</xdr:rowOff>
    </xdr:from>
    <xdr:to>
      <xdr:col>1</xdr:col>
      <xdr:colOff>1539240</xdr:colOff>
      <xdr:row>3</xdr:row>
      <xdr:rowOff>134621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5240"/>
          <a:ext cx="1615440" cy="64516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0</xdr:rowOff>
        </xdr:from>
        <xdr:to>
          <xdr:col>3</xdr:col>
          <xdr:colOff>0</xdr:colOff>
          <xdr:row>18</xdr:row>
          <xdr:rowOff>0</xdr:rowOff>
        </xdr:to>
        <xdr:sp macro="" textlink="">
          <xdr:nvSpPr>
            <xdr:cNvPr id="1103" name="Drop Down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5:H61"/>
  <sheetViews>
    <sheetView showGridLines="0" tabSelected="1" zoomScaleNormal="100" zoomScaleSheetLayoutView="100" workbookViewId="0">
      <pane ySplit="10" topLeftCell="A11" activePane="bottomLeft" state="frozen"/>
      <selection pane="bottomLeft" activeCell="G51" sqref="G51"/>
    </sheetView>
  </sheetViews>
  <sheetFormatPr defaultColWidth="7.109375" defaultRowHeight="12.75" x14ac:dyDescent="0.2"/>
  <cols>
    <col min="1" max="1" width="1" style="17" customWidth="1"/>
    <col min="2" max="2" width="29.33203125" style="17" customWidth="1"/>
    <col min="3" max="3" width="8.21875" style="17" customWidth="1"/>
    <col min="4" max="4" width="9.6640625" style="17" customWidth="1"/>
    <col min="5" max="5" width="8.33203125" style="17" customWidth="1"/>
    <col min="6" max="6" width="12.109375" style="17" customWidth="1"/>
    <col min="7" max="7" width="8.33203125" style="17" customWidth="1"/>
    <col min="8" max="8" width="0.88671875" style="17" customWidth="1"/>
    <col min="9" max="16384" width="7.109375" style="17"/>
  </cols>
  <sheetData>
    <row r="5" spans="1:8" s="80" customFormat="1" ht="15.75" x14ac:dyDescent="0.25">
      <c r="B5" s="91" t="s">
        <v>46</v>
      </c>
      <c r="C5" s="91"/>
      <c r="D5" s="91"/>
      <c r="E5" s="91"/>
      <c r="F5" s="91"/>
      <c r="G5" s="91"/>
    </row>
    <row r="6" spans="1:8" ht="9" customHeight="1" x14ac:dyDescent="0.25">
      <c r="B6" s="18"/>
      <c r="C6" s="18"/>
      <c r="D6" s="18"/>
      <c r="E6" s="18"/>
      <c r="F6" s="18"/>
      <c r="G6" s="18"/>
    </row>
    <row r="7" spans="1:8" ht="15.75" x14ac:dyDescent="0.2">
      <c r="B7" s="19" t="s">
        <v>11</v>
      </c>
      <c r="C7" s="94"/>
      <c r="D7" s="95"/>
      <c r="E7" s="96"/>
      <c r="F7" s="19" t="s">
        <v>12</v>
      </c>
      <c r="G7" s="84"/>
    </row>
    <row r="8" spans="1:8" ht="9" customHeight="1" x14ac:dyDescent="0.2">
      <c r="C8" s="20"/>
      <c r="D8" s="21"/>
      <c r="E8" s="22"/>
      <c r="F8" s="21"/>
      <c r="G8" s="22"/>
    </row>
    <row r="9" spans="1:8" ht="15" customHeight="1" x14ac:dyDescent="0.2">
      <c r="B9" s="19"/>
      <c r="C9" s="92" t="s">
        <v>34</v>
      </c>
      <c r="D9" s="93"/>
      <c r="E9" s="83"/>
      <c r="F9" s="19" t="s">
        <v>37</v>
      </c>
      <c r="G9" s="83">
        <v>5</v>
      </c>
    </row>
    <row r="10" spans="1:8" ht="7.9" customHeight="1" x14ac:dyDescent="0.2">
      <c r="C10" s="23"/>
      <c r="D10" s="24"/>
      <c r="E10" s="25"/>
      <c r="F10" s="26"/>
      <c r="G10" s="27"/>
    </row>
    <row r="11" spans="1:8" ht="15.75" x14ac:dyDescent="0.25">
      <c r="B11" s="85" t="s">
        <v>38</v>
      </c>
      <c r="C11" s="25"/>
      <c r="D11" s="29"/>
      <c r="E11" s="25"/>
      <c r="G11" s="25"/>
    </row>
    <row r="12" spans="1:8" ht="18.75" customHeight="1" x14ac:dyDescent="0.2">
      <c r="B12" s="28"/>
      <c r="C12" s="25"/>
    </row>
    <row r="13" spans="1:8" ht="12.75" customHeight="1" x14ac:dyDescent="0.2">
      <c r="B13" s="32" t="s">
        <v>19</v>
      </c>
    </row>
    <row r="14" spans="1:8" ht="9" customHeight="1" x14ac:dyDescent="0.2">
      <c r="B14" s="32"/>
    </row>
    <row r="15" spans="1:8" ht="16.149999999999999" customHeight="1" x14ac:dyDescent="0.2">
      <c r="A15" s="55"/>
      <c r="B15" s="89" t="s">
        <v>40</v>
      </c>
      <c r="C15" s="89"/>
      <c r="D15" s="37"/>
      <c r="E15" s="38"/>
      <c r="F15" s="37"/>
      <c r="G15" s="36" t="s">
        <v>14</v>
      </c>
      <c r="H15" s="56"/>
    </row>
    <row r="16" spans="1:8" ht="16.149999999999999" customHeight="1" x14ac:dyDescent="0.2">
      <c r="A16" s="41"/>
      <c r="B16" s="42" t="str">
        <f>Lists!H13</f>
        <v>LA 4022 - Commercial Law</v>
      </c>
      <c r="C16" s="43"/>
      <c r="D16" s="87" t="s">
        <v>21</v>
      </c>
      <c r="E16" s="88"/>
      <c r="F16" s="88"/>
      <c r="G16" s="45">
        <f>(VLOOKUP(Lists!I13,Lists!$A$6:$C$17,3,FALSE)+VLOOKUP(Lists!I14,Lists!$A$6:$C$17,3,FALSE)+VLOOKUP(Lists!I15,Lists!$A$6:$C$17,3,FALSE))/3</f>
        <v>0</v>
      </c>
      <c r="H16" s="46"/>
    </row>
    <row r="17" spans="1:8" ht="16.149999999999999" customHeight="1" x14ac:dyDescent="0.2">
      <c r="A17" s="41"/>
      <c r="B17" s="42" t="str">
        <f>Lists!H14</f>
        <v>LA 4530 - Company Law 1</v>
      </c>
      <c r="C17" s="43"/>
      <c r="D17" s="88"/>
      <c r="E17" s="88"/>
      <c r="F17" s="88"/>
      <c r="H17" s="46"/>
    </row>
    <row r="18" spans="1:8" ht="16.149999999999999" customHeight="1" x14ac:dyDescent="0.2">
      <c r="A18" s="41"/>
      <c r="B18" s="42" t="str">
        <f>Lists!H15</f>
        <v>LA 4540 - Company Law 2</v>
      </c>
      <c r="C18" s="43"/>
      <c r="H18" s="46"/>
    </row>
    <row r="19" spans="1:8" ht="16.149999999999999" customHeight="1" x14ac:dyDescent="0.2">
      <c r="A19" s="48"/>
      <c r="B19" s="49"/>
      <c r="C19" s="50"/>
      <c r="D19" s="51"/>
      <c r="E19" s="52"/>
      <c r="F19" s="51"/>
      <c r="G19" s="52"/>
      <c r="H19" s="53"/>
    </row>
    <row r="20" spans="1:8" ht="9" customHeight="1" x14ac:dyDescent="0.25">
      <c r="B20" s="33"/>
      <c r="C20" s="25"/>
      <c r="E20" s="25"/>
      <c r="G20" s="25"/>
    </row>
    <row r="21" spans="1:8" ht="16.5" customHeight="1" x14ac:dyDescent="0.2">
      <c r="A21" s="34"/>
      <c r="B21" s="35" t="s">
        <v>41</v>
      </c>
      <c r="C21" s="36" t="s">
        <v>13</v>
      </c>
      <c r="D21" s="37"/>
      <c r="E21" s="38"/>
      <c r="F21" s="39"/>
      <c r="G21" s="36" t="s">
        <v>14</v>
      </c>
      <c r="H21" s="40"/>
    </row>
    <row r="22" spans="1:8" ht="16.5" customHeight="1" x14ac:dyDescent="0.2">
      <c r="A22" s="41"/>
      <c r="B22" s="42" t="str">
        <f>Lists!H1</f>
        <v>AC4002 - Managerial Accounting</v>
      </c>
      <c r="C22" s="43"/>
      <c r="D22" s="87" t="s">
        <v>21</v>
      </c>
      <c r="E22" s="88"/>
      <c r="F22" s="88"/>
      <c r="G22" s="45">
        <f>(VLOOKUP(Lists!I1,Lists!$A$6:$C$17,3,FALSE)+VLOOKUP(Lists!I2,Lists!$A$6:$C$17,3,FALSE)+VLOOKUP(Lists!I3,Lists!$A$6:$C$17,3,FALSE)+VLOOKUP(Lists!I4,Lists!$A$6:$C$17,3,FALSE))/4</f>
        <v>0</v>
      </c>
      <c r="H22" s="46"/>
    </row>
    <row r="23" spans="1:8" ht="16.5" customHeight="1" x14ac:dyDescent="0.2">
      <c r="A23" s="41"/>
      <c r="B23" s="42" t="str">
        <f>Lists!H2</f>
        <v>FI4003 - Finance</v>
      </c>
      <c r="C23" s="43"/>
      <c r="D23" s="88"/>
      <c r="E23" s="88"/>
      <c r="F23" s="88"/>
      <c r="G23" s="44"/>
      <c r="H23" s="46"/>
    </row>
    <row r="24" spans="1:8" ht="16.5" customHeight="1" x14ac:dyDescent="0.2">
      <c r="A24" s="41"/>
      <c r="B24" s="42" t="str">
        <f>Lists!H3</f>
        <v>AC4305 - Financial Information Analysis</v>
      </c>
      <c r="C24" s="43"/>
      <c r="G24" s="44"/>
      <c r="H24" s="46"/>
    </row>
    <row r="25" spans="1:8" ht="16.5" customHeight="1" x14ac:dyDescent="0.2">
      <c r="A25" s="41"/>
      <c r="B25" s="42" t="str">
        <f>Lists!H4</f>
        <v>FI4015 - Corporate Finance</v>
      </c>
      <c r="C25" s="43"/>
      <c r="D25" s="24"/>
      <c r="E25" s="44"/>
      <c r="F25" s="24"/>
      <c r="G25" s="44"/>
      <c r="H25" s="46"/>
    </row>
    <row r="26" spans="1:8" ht="6.75" customHeight="1" x14ac:dyDescent="0.2">
      <c r="A26" s="48"/>
      <c r="B26" s="49"/>
      <c r="C26" s="50"/>
      <c r="D26" s="51"/>
      <c r="E26" s="52"/>
      <c r="F26" s="51"/>
      <c r="G26" s="52"/>
      <c r="H26" s="53"/>
    </row>
    <row r="27" spans="1:8" ht="16.5" customHeight="1" x14ac:dyDescent="0.2">
      <c r="A27" s="48"/>
      <c r="B27" s="49"/>
      <c r="C27" s="50"/>
      <c r="D27" s="51"/>
      <c r="E27" s="52"/>
      <c r="F27" s="51"/>
      <c r="G27" s="52"/>
      <c r="H27" s="54"/>
    </row>
    <row r="28" spans="1:8" ht="16.5" customHeight="1" x14ac:dyDescent="0.2">
      <c r="A28" s="55"/>
      <c r="B28" s="101" t="s">
        <v>42</v>
      </c>
      <c r="C28" s="102"/>
      <c r="D28" s="102"/>
      <c r="E28" s="102"/>
      <c r="F28" s="37"/>
      <c r="G28" s="36" t="s">
        <v>14</v>
      </c>
      <c r="H28" s="56"/>
    </row>
    <row r="29" spans="1:8" ht="16.5" customHeight="1" x14ac:dyDescent="0.2">
      <c r="A29" s="41"/>
      <c r="B29" s="42" t="str">
        <f>Lists!H5</f>
        <v>AC4002 - Managerial Accounting</v>
      </c>
      <c r="C29" s="86">
        <f>VLOOKUP(Lists!I5,Lists!$A$6:$C$17,2,FALSE)</f>
        <v>0</v>
      </c>
      <c r="D29" s="87" t="s">
        <v>21</v>
      </c>
      <c r="E29" s="88"/>
      <c r="F29" s="88"/>
      <c r="G29" s="45">
        <f>(VLOOKUP(Lists!I5,Lists!$A$6:$C$17,3,FALSE)+VLOOKUP(Lists!I6,Lists!$A$6:$C$17,3,FALSE)+VLOOKUP(Lists!I7,Lists!$A$6:$C$17,3,FALSE))/3</f>
        <v>0</v>
      </c>
      <c r="H29" s="46"/>
    </row>
    <row r="30" spans="1:8" ht="16.5" customHeight="1" x14ac:dyDescent="0.2">
      <c r="A30" s="41"/>
      <c r="B30" s="42" t="str">
        <f>Lists!H6</f>
        <v>AC4417 - Management Accounting  1</v>
      </c>
      <c r="C30" s="43"/>
      <c r="D30" s="87"/>
      <c r="E30" s="88"/>
      <c r="F30" s="88"/>
      <c r="G30" s="57"/>
      <c r="H30" s="46"/>
    </row>
    <row r="31" spans="1:8" ht="16.5" customHeight="1" x14ac:dyDescent="0.2">
      <c r="A31" s="41"/>
      <c r="B31" s="42" t="str">
        <f>Lists!H7</f>
        <v>AC4418 - Management Accounting 2</v>
      </c>
      <c r="C31" s="43"/>
      <c r="D31" s="88"/>
      <c r="E31" s="88"/>
      <c r="F31" s="88"/>
      <c r="G31" s="58"/>
      <c r="H31" s="46"/>
    </row>
    <row r="32" spans="1:8" ht="6.75" customHeight="1" x14ac:dyDescent="0.2">
      <c r="A32" s="48"/>
      <c r="B32" s="49"/>
      <c r="C32" s="50"/>
      <c r="D32" s="51"/>
      <c r="E32" s="52"/>
      <c r="F32" s="51"/>
      <c r="G32" s="52"/>
      <c r="H32" s="53"/>
    </row>
    <row r="33" spans="1:8" ht="16.5" customHeight="1" x14ac:dyDescent="0.2">
      <c r="A33" s="48"/>
      <c r="B33" s="49"/>
      <c r="C33" s="50"/>
      <c r="D33" s="51"/>
      <c r="E33" s="52"/>
      <c r="F33" s="51"/>
      <c r="G33" s="52"/>
      <c r="H33" s="54"/>
    </row>
    <row r="34" spans="1:8" ht="16.5" customHeight="1" x14ac:dyDescent="0.2">
      <c r="A34" s="34"/>
      <c r="B34" s="35" t="s">
        <v>43</v>
      </c>
      <c r="C34" s="36" t="s">
        <v>13</v>
      </c>
      <c r="D34" s="37"/>
      <c r="E34" s="38"/>
      <c r="F34" s="39"/>
      <c r="G34" s="36" t="s">
        <v>14</v>
      </c>
      <c r="H34" s="40"/>
    </row>
    <row r="35" spans="1:8" ht="16.5" customHeight="1" x14ac:dyDescent="0.2">
      <c r="A35" s="41"/>
      <c r="B35" s="42" t="str">
        <f>Lists!H8</f>
        <v>AC4024 - Financial Accounting and Reporting</v>
      </c>
      <c r="C35" s="43"/>
      <c r="D35" s="87" t="s">
        <v>21</v>
      </c>
      <c r="E35" s="88"/>
      <c r="F35" s="88"/>
      <c r="G35" s="45">
        <f>(VLOOKUP(Lists!I8,Lists!$A$6:$C$17,3,FALSE)+VLOOKUP(Lists!I9,Lists!$A$6:$C$17,3,FALSE)+VLOOKUP(Lists!I10,Lists!$A$6:$C$17,3,FALSE))/3</f>
        <v>0</v>
      </c>
      <c r="H35" s="46"/>
    </row>
    <row r="36" spans="1:8" ht="16.5" customHeight="1" x14ac:dyDescent="0.2">
      <c r="A36" s="41"/>
      <c r="B36" s="42" t="str">
        <f>Lists!H9</f>
        <v>AC4305 - Financial Information Analysis</v>
      </c>
      <c r="C36" s="86">
        <f>VLOOKUP(Lists!I9,Lists!$A$6:$C$17,2,FALSE)</f>
        <v>0</v>
      </c>
      <c r="D36" s="88"/>
      <c r="E36" s="88"/>
      <c r="F36" s="88"/>
      <c r="G36" s="44"/>
      <c r="H36" s="46"/>
    </row>
    <row r="37" spans="1:8" ht="16.5" customHeight="1" x14ac:dyDescent="0.2">
      <c r="A37" s="41"/>
      <c r="B37" s="42" t="str">
        <f>Lists!H10</f>
        <v>AC4007 - Advanced Financial Reporting</v>
      </c>
      <c r="C37" s="43"/>
      <c r="D37" s="24"/>
      <c r="E37" s="44"/>
      <c r="F37" s="24"/>
      <c r="G37" s="44"/>
      <c r="H37" s="46"/>
    </row>
    <row r="38" spans="1:8" ht="9" customHeight="1" x14ac:dyDescent="0.2">
      <c r="A38" s="41"/>
      <c r="B38" s="47"/>
      <c r="C38" s="31"/>
      <c r="D38" s="24"/>
      <c r="E38" s="44"/>
      <c r="F38" s="24"/>
      <c r="G38" s="44"/>
      <c r="H38" s="46"/>
    </row>
    <row r="39" spans="1:8" ht="15.75" customHeight="1" x14ac:dyDescent="0.2">
      <c r="A39" s="41"/>
      <c r="B39" s="90" t="s">
        <v>22</v>
      </c>
      <c r="C39" s="90"/>
      <c r="D39" s="90"/>
      <c r="E39" s="90"/>
      <c r="F39" s="90"/>
      <c r="G39" s="44"/>
      <c r="H39" s="46"/>
    </row>
    <row r="40" spans="1:8" ht="6.75" customHeight="1" x14ac:dyDescent="0.2">
      <c r="A40" s="48"/>
      <c r="B40" s="49"/>
      <c r="C40" s="50"/>
      <c r="D40" s="51"/>
      <c r="E40" s="52"/>
      <c r="F40" s="51"/>
      <c r="G40" s="52"/>
      <c r="H40" s="53"/>
    </row>
    <row r="41" spans="1:8" ht="16.5" customHeight="1" x14ac:dyDescent="0.25">
      <c r="B41" s="59"/>
      <c r="C41" s="25"/>
      <c r="E41" s="25"/>
      <c r="G41" s="25"/>
    </row>
    <row r="42" spans="1:8" s="60" customFormat="1" ht="15.75" x14ac:dyDescent="0.2">
      <c r="A42" s="55"/>
      <c r="B42" s="35" t="s">
        <v>44</v>
      </c>
      <c r="C42" s="36"/>
      <c r="D42" s="37"/>
      <c r="E42" s="38"/>
      <c r="F42" s="38"/>
      <c r="G42" s="36" t="s">
        <v>14</v>
      </c>
      <c r="H42" s="56"/>
    </row>
    <row r="43" spans="1:8" ht="16.5" customHeight="1" x14ac:dyDescent="0.2">
      <c r="A43" s="41"/>
      <c r="B43" s="61" t="str">
        <f>Lists!H11</f>
        <v>TX4305 - Taxation Theory &amp; Practice</v>
      </c>
      <c r="C43" s="43"/>
      <c r="D43" s="87" t="s">
        <v>21</v>
      </c>
      <c r="E43" s="88"/>
      <c r="F43" s="88"/>
      <c r="G43" s="45">
        <f>(VLOOKUP(Lists!I11,Lists!$A$6:$C$17,3,FALSE)+VLOOKUP(Lists!I12,Lists!$A$6:$C$17,3,FALSE))/2</f>
        <v>0</v>
      </c>
      <c r="H43" s="46"/>
    </row>
    <row r="44" spans="1:8" ht="16.5" customHeight="1" x14ac:dyDescent="0.2">
      <c r="A44" s="41"/>
      <c r="B44" s="61" t="str">
        <f>Lists!H12</f>
        <v>TX4407 - Corporate Taxation</v>
      </c>
      <c r="C44" s="43"/>
      <c r="D44" s="88"/>
      <c r="E44" s="88"/>
      <c r="F44" s="88"/>
      <c r="H44" s="46"/>
    </row>
    <row r="45" spans="1:8" ht="6.75" customHeight="1" x14ac:dyDescent="0.2">
      <c r="A45" s="48"/>
      <c r="B45" s="62"/>
      <c r="C45" s="50"/>
      <c r="D45" s="54"/>
      <c r="E45" s="54"/>
      <c r="F45" s="54"/>
      <c r="G45" s="54"/>
      <c r="H45" s="53"/>
    </row>
    <row r="46" spans="1:8" ht="15.75" x14ac:dyDescent="0.25">
      <c r="B46" s="59"/>
      <c r="C46" s="25"/>
      <c r="E46" s="25"/>
      <c r="G46" s="25"/>
    </row>
    <row r="47" spans="1:8" s="60" customFormat="1" ht="15" customHeight="1" x14ac:dyDescent="0.2">
      <c r="A47" s="63"/>
      <c r="B47" s="64" t="s">
        <v>20</v>
      </c>
      <c r="C47" s="65"/>
      <c r="D47" s="66"/>
      <c r="E47" s="66"/>
      <c r="F47" s="66"/>
      <c r="G47" s="67" t="s">
        <v>15</v>
      </c>
      <c r="H47" s="68"/>
    </row>
    <row r="48" spans="1:8" s="60" customFormat="1" ht="16.5" customHeight="1" x14ac:dyDescent="0.2">
      <c r="A48" s="69"/>
      <c r="B48" s="87" t="str">
        <f>B15</f>
        <v>Paper 1: Law for Accountants</v>
      </c>
      <c r="C48" s="87"/>
      <c r="D48" s="87"/>
      <c r="G48" s="79" t="str">
        <f>IF(G9&lt;4,IF(G16&gt;2.499,IF(Lists!K13=0,"Yes","No"),"No"),"No")</f>
        <v>No</v>
      </c>
      <c r="H48" s="70"/>
    </row>
    <row r="49" spans="1:8" s="60" customFormat="1" ht="16.5" customHeight="1" x14ac:dyDescent="0.2">
      <c r="A49" s="69"/>
      <c r="B49" s="87" t="str">
        <f>B21</f>
        <v>Paper 2: Finance</v>
      </c>
      <c r="C49" s="87"/>
      <c r="D49" s="87"/>
      <c r="F49" s="71"/>
      <c r="G49" s="79" t="str">
        <f>IF(G9&lt;4,IF(G22&gt;2.499,IF(Lists!K1=0,"Yes","No"),"No"),"No")</f>
        <v>No</v>
      </c>
      <c r="H49" s="70"/>
    </row>
    <row r="50" spans="1:8" s="60" customFormat="1" ht="16.5" customHeight="1" x14ac:dyDescent="0.2">
      <c r="A50" s="69"/>
      <c r="B50" s="47" t="str">
        <f>B28</f>
        <v>Paper 3: Management Accounting</v>
      </c>
      <c r="C50" s="47"/>
      <c r="D50" s="47"/>
      <c r="F50" s="71"/>
      <c r="G50" s="79" t="str">
        <f>IF(G9&lt;4,IF(G29&gt;2.499,IF(Lists!K5=0,"Yes","No"),"No"),"No")</f>
        <v>No</v>
      </c>
      <c r="H50" s="70"/>
    </row>
    <row r="51" spans="1:8" s="60" customFormat="1" ht="16.5" customHeight="1" x14ac:dyDescent="0.2">
      <c r="A51" s="69"/>
      <c r="B51" s="87" t="str">
        <f>B34</f>
        <v>Paper 4: Financial Accounting</v>
      </c>
      <c r="C51" s="87"/>
      <c r="D51" s="87"/>
      <c r="F51" s="71"/>
      <c r="G51" s="79" t="str">
        <f>IF(G9&lt;4,IF(Lists!E5=1,IF(G35&gt;2.499,IF(Lists!K8=0,"Yes","No"),"No"),"No"),"No")</f>
        <v>No</v>
      </c>
      <c r="H51" s="70"/>
    </row>
    <row r="52" spans="1:8" s="60" customFormat="1" ht="16.5" customHeight="1" x14ac:dyDescent="0.2">
      <c r="A52" s="69"/>
      <c r="B52" s="87" t="str">
        <f>B42</f>
        <v>Paper 5: Taxation</v>
      </c>
      <c r="C52" s="87"/>
      <c r="D52" s="87"/>
      <c r="F52" s="71"/>
      <c r="G52" s="79" t="str">
        <f>IF(G9&lt;4,IF(G43&gt;2.499,IF(Lists!K11=0,"Yes","No"),"No"),"No")</f>
        <v>No</v>
      </c>
      <c r="H52" s="70"/>
    </row>
    <row r="53" spans="1:8" ht="6.75" customHeight="1" x14ac:dyDescent="0.2">
      <c r="A53" s="72"/>
      <c r="B53" s="73"/>
      <c r="C53" s="73"/>
      <c r="D53" s="73"/>
      <c r="E53" s="74"/>
      <c r="F53" s="75"/>
      <c r="G53" s="76"/>
      <c r="H53" s="77"/>
    </row>
    <row r="54" spans="1:8" ht="15.75" x14ac:dyDescent="0.2">
      <c r="B54" s="78"/>
      <c r="C54" s="25"/>
      <c r="E54" s="25"/>
      <c r="F54" s="24"/>
      <c r="G54" s="25"/>
    </row>
    <row r="55" spans="1:8" ht="28.5" customHeight="1" x14ac:dyDescent="0.2">
      <c r="B55" s="100" t="s">
        <v>39</v>
      </c>
      <c r="C55" s="100"/>
      <c r="D55" s="100"/>
      <c r="E55" s="100"/>
      <c r="F55" s="100"/>
      <c r="G55" s="100"/>
    </row>
    <row r="56" spans="1:8" ht="24" customHeight="1" x14ac:dyDescent="0.2">
      <c r="B56" s="97"/>
      <c r="C56" s="98"/>
      <c r="D56" s="99"/>
      <c r="E56" s="30" t="s">
        <v>16</v>
      </c>
      <c r="F56" s="24"/>
      <c r="G56" s="25"/>
    </row>
    <row r="57" spans="1:8" ht="15.75" x14ac:dyDescent="0.2">
      <c r="B57" s="78"/>
      <c r="C57" s="25"/>
      <c r="E57" s="25"/>
      <c r="F57" s="24"/>
      <c r="G57" s="25"/>
    </row>
    <row r="58" spans="1:8" ht="15.75" x14ac:dyDescent="0.2">
      <c r="B58" s="78"/>
      <c r="C58" s="44"/>
      <c r="D58" s="78"/>
      <c r="E58" s="44"/>
      <c r="G58" s="25"/>
    </row>
    <row r="59" spans="1:8" ht="15.75" x14ac:dyDescent="0.2">
      <c r="C59" s="44"/>
      <c r="D59" s="78"/>
      <c r="E59" s="44"/>
      <c r="G59" s="25"/>
    </row>
    <row r="60" spans="1:8" ht="15.75" x14ac:dyDescent="0.2">
      <c r="C60" s="44"/>
      <c r="D60" s="78"/>
      <c r="E60" s="44"/>
    </row>
    <row r="61" spans="1:8" x14ac:dyDescent="0.2">
      <c r="B61" s="32"/>
      <c r="C61" s="25"/>
      <c r="E61" s="25"/>
    </row>
  </sheetData>
  <sheetProtection algorithmName="SHA-512" hashValue="bIGx+3W+jAGydBUsufuaje3cAJ2WsVUCFADffJJweL99u3n+OoVVCN0fyctAa1y9mZxVr1mkfcLa9Ek0pPeDqA==" saltValue="67sy8i3s7Pe7YAtVIJEcTw==" spinCount="100000" sheet="1" selectLockedCells="1"/>
  <mergeCells count="17">
    <mergeCell ref="B51:D51"/>
    <mergeCell ref="D22:F23"/>
    <mergeCell ref="B56:D56"/>
    <mergeCell ref="B52:D52"/>
    <mergeCell ref="B55:G55"/>
    <mergeCell ref="B48:D48"/>
    <mergeCell ref="B28:E28"/>
    <mergeCell ref="D35:F36"/>
    <mergeCell ref="D43:F44"/>
    <mergeCell ref="D29:F31"/>
    <mergeCell ref="B49:D49"/>
    <mergeCell ref="D16:F17"/>
    <mergeCell ref="B15:C15"/>
    <mergeCell ref="B39:F39"/>
    <mergeCell ref="B5:G5"/>
    <mergeCell ref="C9:D9"/>
    <mergeCell ref="C7:E7"/>
  </mergeCells>
  <phoneticPr fontId="2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5" orientation="portrait" r:id="rId1"/>
  <headerFooter alignWithMargins="0"/>
  <ignoredErrors>
    <ignoredError sqref="C29 C3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locked="0" defaultSize="0" autoLine="0" autoPict="0">
                <anchor mov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Drop Down 4">
              <controlPr locked="0" defaultSize="0" autoLine="0" autoPict="0">
                <anchor mov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Drop Down 6">
              <controlPr locked="0" defaultSize="0" autoLine="0" autoPict="0">
                <anchor moveWithCells="1">
                  <from>
                    <xdr:col>2</xdr:col>
                    <xdr:colOff>0</xdr:colOff>
                    <xdr:row>36</xdr:row>
                    <xdr:rowOff>0</xdr:rowOff>
                  </from>
                  <to>
                    <xdr:col>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Drop Down 7">
              <controlPr locked="0" defaultSize="0" autoLine="0" autoPict="0">
                <anchor moveWithCells="1">
                  <from>
                    <xdr:col>2</xdr:col>
                    <xdr:colOff>0</xdr:colOff>
                    <xdr:row>43</xdr:row>
                    <xdr:rowOff>0</xdr:rowOff>
                  </from>
                  <to>
                    <xdr:col>3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Drop Down 8">
              <controlPr locked="0" defaultSize="0" autoLine="0" autoPict="0">
                <anchor moveWithCells="1">
                  <from>
                    <xdr:col>2</xdr:col>
                    <xdr:colOff>0</xdr:colOff>
                    <xdr:row>42</xdr:row>
                    <xdr:rowOff>0</xdr:rowOff>
                  </from>
                  <to>
                    <xdr:col>3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Drop Down 10">
              <controlPr locked="0" defaultSize="0" autoLine="0" autoPict="0">
                <anchor moveWithCells="1">
                  <from>
                    <xdr:col>2</xdr:col>
                    <xdr:colOff>0</xdr:colOff>
                    <xdr:row>30</xdr:row>
                    <xdr:rowOff>0</xdr:rowOff>
                  </from>
                  <to>
                    <xdr:col>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Drop Down 12">
              <controlPr locked="0" defaultSize="0" autoLine="0" autoPict="0">
                <anchor moveWithCells="1">
                  <from>
                    <xdr:col>2</xdr:col>
                    <xdr:colOff>0</xdr:colOff>
                    <xdr:row>15</xdr:row>
                    <xdr:rowOff>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Drop Down 13">
              <controlPr locked="0" defaultSize="0" autoLine="0" autoPict="0">
                <anchor mov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Drop Down 15">
              <controlPr locked="0" defaultSize="0" autoLine="0" autoPict="0">
                <anchor moveWithCells="1">
                  <from>
                    <xdr:col>6</xdr:col>
                    <xdr:colOff>95250</xdr:colOff>
                    <xdr:row>38</xdr:row>
                    <xdr:rowOff>0</xdr:rowOff>
                  </from>
                  <to>
                    <xdr:col>6</xdr:col>
                    <xdr:colOff>695325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Drop Down 23">
              <controlPr locked="0" defaultSize="0" autoLine="0" autoPict="0">
                <anchor mov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Drop Down 25">
              <controlPr locked="0" defaultSize="0" autoLine="0" autoPict="0">
                <anchor moveWithCells="1">
                  <from>
                    <xdr:col>2</xdr:col>
                    <xdr:colOff>0</xdr:colOff>
                    <xdr:row>21</xdr:row>
                    <xdr:rowOff>0</xdr:rowOff>
                  </from>
                  <to>
                    <xdr:col>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Drop Down 26">
              <controlPr locked="0" defaultSize="0" autoLine="0" autoPict="0">
                <anchor mov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Drop Down 27">
              <controlPr locked="0" defaultSize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Drop Down 29">
              <controlPr locked="0" defaultSize="0" autoLine="0" autoPict="0">
                <anchor moveWithCells="1">
                  <from>
                    <xdr:col>2</xdr:col>
                    <xdr:colOff>0</xdr:colOff>
                    <xdr:row>23</xdr:row>
                    <xdr:rowOff>0</xdr:rowOff>
                  </from>
                  <to>
                    <xdr:col>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8" name="Drop Down 78">
              <controlPr locked="0" defaultSize="0" autoLine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7</xdr:col>
                    <xdr:colOff>19050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9" name="Drop Down 79">
              <controlPr locked="0" defaultSize="0" autoLine="0" autoPict="0">
                <anchor mov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26"/>
  <sheetViews>
    <sheetView workbookViewId="0">
      <selection activeCell="K11" sqref="K11:K12"/>
    </sheetView>
  </sheetViews>
  <sheetFormatPr defaultColWidth="8.88671875" defaultRowHeight="15.75" x14ac:dyDescent="0.25"/>
  <cols>
    <col min="1" max="1" width="2.5546875" style="15" bestFit="1" customWidth="1"/>
    <col min="2" max="2" width="2.77734375" style="1" bestFit="1" customWidth="1"/>
    <col min="3" max="3" width="3.88671875" style="2" bestFit="1" customWidth="1"/>
    <col min="4" max="4" width="4.5546875" style="1" customWidth="1"/>
    <col min="5" max="7" width="4.77734375" style="1" customWidth="1"/>
    <col min="8" max="8" width="29.88671875" style="1" customWidth="1"/>
    <col min="9" max="11" width="4.88671875" style="1" customWidth="1"/>
    <col min="12" max="16384" width="8.88671875" style="1"/>
  </cols>
  <sheetData>
    <row r="1" spans="1:14" x14ac:dyDescent="0.25">
      <c r="H1" s="8" t="s">
        <v>24</v>
      </c>
      <c r="I1" s="5">
        <v>12</v>
      </c>
      <c r="J1" s="5">
        <f>IF(I1&gt;8,1,0)</f>
        <v>1</v>
      </c>
      <c r="K1" s="103">
        <f>IF(SUM(J1:J4)&gt;0,1,0)</f>
        <v>1</v>
      </c>
      <c r="L1" s="1">
        <v>2</v>
      </c>
      <c r="M1" s="81" t="s">
        <v>30</v>
      </c>
      <c r="N1" s="1">
        <v>2012</v>
      </c>
    </row>
    <row r="2" spans="1:14" x14ac:dyDescent="0.25">
      <c r="H2" s="8" t="s">
        <v>25</v>
      </c>
      <c r="I2" s="5">
        <v>12</v>
      </c>
      <c r="J2" s="5">
        <f>IF(I2&gt;8,1,0)</f>
        <v>1</v>
      </c>
      <c r="K2" s="103"/>
      <c r="M2" s="82" t="s">
        <v>32</v>
      </c>
      <c r="N2" s="1">
        <v>2013</v>
      </c>
    </row>
    <row r="3" spans="1:14" x14ac:dyDescent="0.25">
      <c r="H3" s="8" t="s">
        <v>23</v>
      </c>
      <c r="I3" s="5">
        <v>12</v>
      </c>
      <c r="J3" s="5">
        <f>IF(I3&gt;8,1,0)</f>
        <v>1</v>
      </c>
      <c r="K3" s="103"/>
      <c r="M3" s="81" t="s">
        <v>31</v>
      </c>
      <c r="N3" s="1">
        <v>2014</v>
      </c>
    </row>
    <row r="4" spans="1:14" x14ac:dyDescent="0.25">
      <c r="H4" s="8" t="s">
        <v>45</v>
      </c>
      <c r="I4" s="5">
        <v>12</v>
      </c>
      <c r="J4" s="5">
        <f>IF(I4&gt;8,1,0)</f>
        <v>1</v>
      </c>
      <c r="K4" s="103"/>
      <c r="M4" s="81" t="s">
        <v>33</v>
      </c>
      <c r="N4" s="1">
        <v>2015</v>
      </c>
    </row>
    <row r="5" spans="1:14" x14ac:dyDescent="0.25">
      <c r="E5" s="16">
        <v>3</v>
      </c>
      <c r="F5" s="16">
        <v>3</v>
      </c>
      <c r="G5" s="16">
        <v>1</v>
      </c>
      <c r="H5" s="9" t="s">
        <v>24</v>
      </c>
      <c r="I5" s="6">
        <f>I1</f>
        <v>12</v>
      </c>
      <c r="J5" s="6">
        <f t="shared" ref="J5:J14" si="0">IF(I5&gt;8,1,0)</f>
        <v>1</v>
      </c>
      <c r="K5" s="104">
        <f>IF(SUM(J5:J7)&gt;0,1,0)</f>
        <v>1</v>
      </c>
      <c r="N5" s="1">
        <v>2016</v>
      </c>
    </row>
    <row r="6" spans="1:14" x14ac:dyDescent="0.25">
      <c r="A6" s="15">
        <v>1</v>
      </c>
      <c r="B6" s="1" t="s">
        <v>0</v>
      </c>
      <c r="C6" s="2">
        <v>4</v>
      </c>
      <c r="E6" s="16" t="s">
        <v>17</v>
      </c>
      <c r="F6" s="16" t="s">
        <v>17</v>
      </c>
      <c r="G6" s="16" t="s">
        <v>17</v>
      </c>
      <c r="H6" s="9" t="s">
        <v>26</v>
      </c>
      <c r="I6" s="6">
        <v>12</v>
      </c>
      <c r="J6" s="6">
        <f t="shared" si="0"/>
        <v>1</v>
      </c>
      <c r="K6" s="105"/>
    </row>
    <row r="7" spans="1:14" x14ac:dyDescent="0.25">
      <c r="A7" s="15">
        <v>2</v>
      </c>
      <c r="B7" s="1" t="s">
        <v>1</v>
      </c>
      <c r="C7" s="2">
        <v>3.6</v>
      </c>
      <c r="E7" s="16" t="s">
        <v>18</v>
      </c>
      <c r="F7" s="16" t="s">
        <v>18</v>
      </c>
      <c r="G7" s="16" t="s">
        <v>18</v>
      </c>
      <c r="H7" s="9" t="s">
        <v>27</v>
      </c>
      <c r="I7" s="6">
        <v>12</v>
      </c>
      <c r="J7" s="6">
        <f t="shared" si="0"/>
        <v>1</v>
      </c>
      <c r="K7" s="106"/>
    </row>
    <row r="8" spans="1:14" x14ac:dyDescent="0.25">
      <c r="A8" s="15">
        <v>3</v>
      </c>
      <c r="B8" s="1" t="s">
        <v>2</v>
      </c>
      <c r="C8" s="2">
        <v>3.2</v>
      </c>
      <c r="H8" s="10" t="s">
        <v>36</v>
      </c>
      <c r="I8" s="7">
        <v>12</v>
      </c>
      <c r="J8" s="7">
        <f t="shared" si="0"/>
        <v>1</v>
      </c>
      <c r="K8" s="107">
        <f>IF(SUM(J8:J10)&gt;0,1,0)</f>
        <v>1</v>
      </c>
    </row>
    <row r="9" spans="1:14" x14ac:dyDescent="0.25">
      <c r="A9" s="15">
        <v>4</v>
      </c>
      <c r="B9" s="1" t="s">
        <v>3</v>
      </c>
      <c r="C9" s="2">
        <v>3</v>
      </c>
      <c r="H9" s="11" t="s">
        <v>23</v>
      </c>
      <c r="I9" s="7">
        <f>I3</f>
        <v>12</v>
      </c>
      <c r="J9" s="7">
        <f t="shared" si="0"/>
        <v>1</v>
      </c>
      <c r="K9" s="107"/>
    </row>
    <row r="10" spans="1:14" x14ac:dyDescent="0.25">
      <c r="A10" s="15">
        <v>5</v>
      </c>
      <c r="B10" s="1" t="s">
        <v>4</v>
      </c>
      <c r="C10" s="2">
        <v>2.8</v>
      </c>
      <c r="H10" s="10" t="s">
        <v>35</v>
      </c>
      <c r="I10" s="7">
        <v>12</v>
      </c>
      <c r="J10" s="7">
        <f t="shared" si="0"/>
        <v>1</v>
      </c>
      <c r="K10" s="107"/>
    </row>
    <row r="11" spans="1:14" x14ac:dyDescent="0.25">
      <c r="A11" s="15">
        <v>6</v>
      </c>
      <c r="B11" s="1" t="s">
        <v>5</v>
      </c>
      <c r="C11" s="2">
        <v>2.6</v>
      </c>
      <c r="H11" s="13" t="s">
        <v>28</v>
      </c>
      <c r="I11" s="14">
        <v>12</v>
      </c>
      <c r="J11" s="14">
        <f t="shared" si="0"/>
        <v>1</v>
      </c>
      <c r="K11" s="108">
        <f>IF(SUM(J11:J12)&gt;0,1,0)</f>
        <v>1</v>
      </c>
    </row>
    <row r="12" spans="1:14" x14ac:dyDescent="0.25">
      <c r="A12" s="15">
        <v>7</v>
      </c>
      <c r="B12" s="1" t="s">
        <v>6</v>
      </c>
      <c r="C12" s="2">
        <v>2.4</v>
      </c>
      <c r="H12" s="13" t="s">
        <v>29</v>
      </c>
      <c r="I12" s="14">
        <v>12</v>
      </c>
      <c r="J12" s="14">
        <f t="shared" si="0"/>
        <v>1</v>
      </c>
      <c r="K12" s="108"/>
    </row>
    <row r="13" spans="1:14" x14ac:dyDescent="0.25">
      <c r="A13" s="15">
        <v>8</v>
      </c>
      <c r="B13" s="1" t="s">
        <v>7</v>
      </c>
      <c r="C13" s="2">
        <v>2</v>
      </c>
      <c r="E13" s="3"/>
      <c r="H13" s="12" t="s">
        <v>47</v>
      </c>
      <c r="I13" s="4">
        <v>12</v>
      </c>
      <c r="J13" s="4">
        <f t="shared" si="0"/>
        <v>1</v>
      </c>
      <c r="K13" s="109">
        <f>IF(SUM(J13:J15)&gt;0,1,0)</f>
        <v>1</v>
      </c>
    </row>
    <row r="14" spans="1:14" x14ac:dyDescent="0.25">
      <c r="A14" s="15">
        <v>9</v>
      </c>
      <c r="B14" s="1" t="s">
        <v>8</v>
      </c>
      <c r="C14" s="2">
        <v>1.6</v>
      </c>
      <c r="H14" s="12" t="s">
        <v>48</v>
      </c>
      <c r="I14" s="4">
        <v>12</v>
      </c>
      <c r="J14" s="4">
        <f t="shared" si="0"/>
        <v>1</v>
      </c>
      <c r="K14" s="109"/>
    </row>
    <row r="15" spans="1:14" x14ac:dyDescent="0.25">
      <c r="A15" s="15">
        <v>10</v>
      </c>
      <c r="B15" s="1" t="s">
        <v>9</v>
      </c>
      <c r="C15" s="2">
        <v>1.2</v>
      </c>
      <c r="H15" s="12" t="s">
        <v>49</v>
      </c>
      <c r="I15" s="4">
        <v>12</v>
      </c>
      <c r="J15" s="4">
        <f t="shared" ref="J15" si="1">IF(I15&gt;8,1,0)</f>
        <v>1</v>
      </c>
      <c r="K15" s="109"/>
    </row>
    <row r="16" spans="1:14" x14ac:dyDescent="0.25">
      <c r="A16" s="15">
        <v>11</v>
      </c>
      <c r="B16" s="1" t="s">
        <v>10</v>
      </c>
      <c r="C16" s="2">
        <v>0</v>
      </c>
      <c r="H16" s="1" t="s">
        <v>0</v>
      </c>
    </row>
    <row r="17" spans="1:8" x14ac:dyDescent="0.25">
      <c r="A17" s="15">
        <v>12</v>
      </c>
      <c r="C17" s="2">
        <v>0</v>
      </c>
      <c r="H17" s="1" t="s">
        <v>1</v>
      </c>
    </row>
    <row r="18" spans="1:8" x14ac:dyDescent="0.25">
      <c r="H18" s="1" t="s">
        <v>2</v>
      </c>
    </row>
    <row r="19" spans="1:8" x14ac:dyDescent="0.25">
      <c r="H19" s="1" t="s">
        <v>3</v>
      </c>
    </row>
    <row r="20" spans="1:8" x14ac:dyDescent="0.25">
      <c r="H20" s="1" t="s">
        <v>4</v>
      </c>
    </row>
    <row r="21" spans="1:8" x14ac:dyDescent="0.25">
      <c r="H21" s="1" t="s">
        <v>5</v>
      </c>
    </row>
    <row r="22" spans="1:8" x14ac:dyDescent="0.25">
      <c r="H22" s="1" t="s">
        <v>6</v>
      </c>
    </row>
    <row r="23" spans="1:8" x14ac:dyDescent="0.25">
      <c r="H23" s="1" t="s">
        <v>7</v>
      </c>
    </row>
    <row r="24" spans="1:8" x14ac:dyDescent="0.25">
      <c r="H24" s="1" t="s">
        <v>8</v>
      </c>
    </row>
    <row r="25" spans="1:8" x14ac:dyDescent="0.25">
      <c r="H25" s="1" t="s">
        <v>9</v>
      </c>
    </row>
    <row r="26" spans="1:8" x14ac:dyDescent="0.25">
      <c r="H26" s="1" t="s">
        <v>10</v>
      </c>
    </row>
  </sheetData>
  <mergeCells count="5">
    <mergeCell ref="K1:K4"/>
    <mergeCell ref="K5:K7"/>
    <mergeCell ref="K8:K10"/>
    <mergeCell ref="K11:K12"/>
    <mergeCell ref="K13:K15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Exemption Form</vt:lpstr>
      <vt:lpstr>Lists</vt:lpstr>
    </vt:vector>
  </TitlesOfParts>
  <Company>University of Limerick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kieran.gallery</dc:creator>
  <cp:lastModifiedBy>Kathleen.Regan</cp:lastModifiedBy>
  <cp:lastPrinted>2024-10-08T11:50:45Z</cp:lastPrinted>
  <dcterms:created xsi:type="dcterms:W3CDTF">2007-09-13T12:11:06Z</dcterms:created>
  <dcterms:modified xsi:type="dcterms:W3CDTF">2024-10-10T11:08:53Z</dcterms:modified>
</cp:coreProperties>
</file>